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ish\Downloads\"/>
    </mc:Choice>
  </mc:AlternateContent>
  <xr:revisionPtr revIDLastSave="0" documentId="8_{B1362636-ADA3-48DE-83DE-D246EFC76CDA}" xr6:coauthVersionLast="47" xr6:coauthVersionMax="47" xr10:uidLastSave="{00000000-0000-0000-0000-000000000000}"/>
  <bookViews>
    <workbookView xWindow="-120" yWindow="-120" windowWidth="29040" windowHeight="15720" xr2:uid="{5E7A2D38-5B52-4A22-ADCB-FD07721D4219}"/>
  </bookViews>
  <sheets>
    <sheet name="Tolerance Interval-Capabilit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6" i="1" l="1"/>
  <c r="C17" i="1" s="1"/>
  <c r="C15" i="1"/>
  <c r="E14" i="1"/>
  <c r="C14" i="1"/>
  <c r="C10" i="1"/>
  <c r="C11" i="1" s="1"/>
  <c r="C9" i="1"/>
  <c r="C18" i="1" l="1"/>
  <c r="C21" i="1" s="1"/>
  <c r="C12" i="1"/>
  <c r="C13" i="1" s="1"/>
  <c r="C20" i="1" s="1"/>
</calcChain>
</file>

<file path=xl/sharedStrings.xml><?xml version="1.0" encoding="utf-8"?>
<sst xmlns="http://schemas.openxmlformats.org/spreadsheetml/2006/main" count="17" uniqueCount="17">
  <si>
    <t>Confidence level</t>
  </si>
  <si>
    <t>Reliability</t>
  </si>
  <si>
    <t>Unliateral Ppk Required</t>
  </si>
  <si>
    <t>Bilateral Ppk Required</t>
  </si>
  <si>
    <t xml:space="preserve">z(1-p): </t>
  </si>
  <si>
    <t xml:space="preserve">z(1-g): </t>
  </si>
  <si>
    <t xml:space="preserve">a: </t>
  </si>
  <si>
    <t xml:space="preserve">b: </t>
  </si>
  <si>
    <t xml:space="preserve">df: </t>
  </si>
  <si>
    <t xml:space="preserve">z((1-p)/2): </t>
  </si>
  <si>
    <t xml:space="preserve">Excel's ChiSq(g,n-1): </t>
  </si>
  <si>
    <t xml:space="preserve">Robust ChiSq(g,n-1): </t>
  </si>
  <si>
    <t>Ppk and Tolerance Interval Approach</t>
  </si>
  <si>
    <t>Sample size, n</t>
  </si>
  <si>
    <t>One-sided k-factor</t>
  </si>
  <si>
    <t>Two-sided k-factor</t>
  </si>
  <si>
    <t>Enter data in yellow cells below: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</si>
</sst>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0"/>
      <name val="Arial"/>
    </font>
    <font>
      <sz val="10"/>
      <name val="Arial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2"/>
      <color rgb="FF00B0F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0" xfId="0" applyFont="1" applyFill="1" applyAlignment="1" applyProtection="1">
      <alignment horizontal="center"/>
      <protection locked="0"/>
    </xf>
    <xf numFmtId="164" fontId="2" fillId="2" borderId="0" xfId="0" applyNumberFormat="1" applyFont="1" applyFill="1" applyAlignment="1" applyProtection="1">
      <alignment horizontal="center"/>
      <protection locked="0"/>
    </xf>
    <xf numFmtId="0" fontId="5" fillId="0" borderId="0" xfId="0" applyFont="1" applyProtection="1"/>
    <xf numFmtId="0" fontId="0" fillId="0" borderId="0" xfId="0" applyAlignment="1" applyProtection="1">
      <alignment horizontal="center"/>
    </xf>
    <xf numFmtId="0" fontId="0" fillId="0" borderId="0" xfId="0" applyProtection="1"/>
    <xf numFmtId="0" fontId="1" fillId="0" borderId="0" xfId="0" applyFont="1" applyAlignment="1" applyProtection="1">
      <alignment horizontal="right"/>
    </xf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right"/>
    </xf>
    <xf numFmtId="0" fontId="1" fillId="0" borderId="0" xfId="0" applyFont="1" applyProtection="1"/>
    <xf numFmtId="0" fontId="4" fillId="0" borderId="0" xfId="0" applyFont="1" applyProtection="1"/>
    <xf numFmtId="0" fontId="3" fillId="3" borderId="0" xfId="0" applyFont="1" applyFill="1" applyAlignment="1" applyProtection="1">
      <alignment horizontal="right"/>
    </xf>
    <xf numFmtId="2" fontId="3" fillId="3" borderId="0" xfId="0" applyNumberFormat="1" applyFont="1" applyFill="1" applyAlignment="1" applyProtection="1">
      <alignment horizontal="center"/>
    </xf>
    <xf numFmtId="0" fontId="1" fillId="4" borderId="0" xfId="0" applyFont="1" applyFill="1" applyAlignment="1" applyProtection="1">
      <alignment horizontal="right"/>
    </xf>
    <xf numFmtId="0" fontId="0" fillId="4" borderId="0" xfId="0" applyFill="1" applyAlignment="1" applyProtection="1">
      <alignment horizontal="center"/>
    </xf>
    <xf numFmtId="0" fontId="0" fillId="4" borderId="0" xfId="0" applyFill="1" applyAlignment="1" applyProtection="1">
      <alignment horizontal="right"/>
    </xf>
    <xf numFmtId="1" fontId="0" fillId="4" borderId="0" xfId="0" applyNumberFormat="1" applyFill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95ACB-6913-4583-AA38-9BE585C69998}">
  <dimension ref="B1:H25"/>
  <sheetViews>
    <sheetView showGridLines="0" showRowColHeaders="0" tabSelected="1" zoomScale="175" zoomScaleNormal="175" workbookViewId="0">
      <selection activeCell="C6" sqref="C6"/>
    </sheetView>
  </sheetViews>
  <sheetFormatPr defaultRowHeight="12.75" x14ac:dyDescent="0.2"/>
  <cols>
    <col min="1" max="1" width="5.5703125" style="5" customWidth="1"/>
    <col min="2" max="2" width="24.85546875" style="5" customWidth="1"/>
    <col min="3" max="3" width="9.42578125" style="4" customWidth="1"/>
    <col min="4" max="4" width="9.140625" style="5"/>
    <col min="5" max="5" width="9.140625" style="4"/>
    <col min="6" max="257" width="9.140625" style="5"/>
    <col min="258" max="258" width="24.85546875" style="5" customWidth="1"/>
    <col min="259" max="259" width="9.42578125" style="5" customWidth="1"/>
    <col min="260" max="513" width="9.140625" style="5"/>
    <col min="514" max="514" width="24.85546875" style="5" customWidth="1"/>
    <col min="515" max="515" width="9.42578125" style="5" customWidth="1"/>
    <col min="516" max="769" width="9.140625" style="5"/>
    <col min="770" max="770" width="24.85546875" style="5" customWidth="1"/>
    <col min="771" max="771" width="9.42578125" style="5" customWidth="1"/>
    <col min="772" max="1025" width="9.140625" style="5"/>
    <col min="1026" max="1026" width="24.85546875" style="5" customWidth="1"/>
    <col min="1027" max="1027" width="9.42578125" style="5" customWidth="1"/>
    <col min="1028" max="1281" width="9.140625" style="5"/>
    <col min="1282" max="1282" width="24.85546875" style="5" customWidth="1"/>
    <col min="1283" max="1283" width="9.42578125" style="5" customWidth="1"/>
    <col min="1284" max="1537" width="9.140625" style="5"/>
    <col min="1538" max="1538" width="24.85546875" style="5" customWidth="1"/>
    <col min="1539" max="1539" width="9.42578125" style="5" customWidth="1"/>
    <col min="1540" max="1793" width="9.140625" style="5"/>
    <col min="1794" max="1794" width="24.85546875" style="5" customWidth="1"/>
    <col min="1795" max="1795" width="9.42578125" style="5" customWidth="1"/>
    <col min="1796" max="2049" width="9.140625" style="5"/>
    <col min="2050" max="2050" width="24.85546875" style="5" customWidth="1"/>
    <col min="2051" max="2051" width="9.42578125" style="5" customWidth="1"/>
    <col min="2052" max="2305" width="9.140625" style="5"/>
    <col min="2306" max="2306" width="24.85546875" style="5" customWidth="1"/>
    <col min="2307" max="2307" width="9.42578125" style="5" customWidth="1"/>
    <col min="2308" max="2561" width="9.140625" style="5"/>
    <col min="2562" max="2562" width="24.85546875" style="5" customWidth="1"/>
    <col min="2563" max="2563" width="9.42578125" style="5" customWidth="1"/>
    <col min="2564" max="2817" width="9.140625" style="5"/>
    <col min="2818" max="2818" width="24.85546875" style="5" customWidth="1"/>
    <col min="2819" max="2819" width="9.42578125" style="5" customWidth="1"/>
    <col min="2820" max="3073" width="9.140625" style="5"/>
    <col min="3074" max="3074" width="24.85546875" style="5" customWidth="1"/>
    <col min="3075" max="3075" width="9.42578125" style="5" customWidth="1"/>
    <col min="3076" max="3329" width="9.140625" style="5"/>
    <col min="3330" max="3330" width="24.85546875" style="5" customWidth="1"/>
    <col min="3331" max="3331" width="9.42578125" style="5" customWidth="1"/>
    <col min="3332" max="3585" width="9.140625" style="5"/>
    <col min="3586" max="3586" width="24.85546875" style="5" customWidth="1"/>
    <col min="3587" max="3587" width="9.42578125" style="5" customWidth="1"/>
    <col min="3588" max="3841" width="9.140625" style="5"/>
    <col min="3842" max="3842" width="24.85546875" style="5" customWidth="1"/>
    <col min="3843" max="3843" width="9.42578125" style="5" customWidth="1"/>
    <col min="3844" max="4097" width="9.140625" style="5"/>
    <col min="4098" max="4098" width="24.85546875" style="5" customWidth="1"/>
    <col min="4099" max="4099" width="9.42578125" style="5" customWidth="1"/>
    <col min="4100" max="4353" width="9.140625" style="5"/>
    <col min="4354" max="4354" width="24.85546875" style="5" customWidth="1"/>
    <col min="4355" max="4355" width="9.42578125" style="5" customWidth="1"/>
    <col min="4356" max="4609" width="9.140625" style="5"/>
    <col min="4610" max="4610" width="24.85546875" style="5" customWidth="1"/>
    <col min="4611" max="4611" width="9.42578125" style="5" customWidth="1"/>
    <col min="4612" max="4865" width="9.140625" style="5"/>
    <col min="4866" max="4866" width="24.85546875" style="5" customWidth="1"/>
    <col min="4867" max="4867" width="9.42578125" style="5" customWidth="1"/>
    <col min="4868" max="5121" width="9.140625" style="5"/>
    <col min="5122" max="5122" width="24.85546875" style="5" customWidth="1"/>
    <col min="5123" max="5123" width="9.42578125" style="5" customWidth="1"/>
    <col min="5124" max="5377" width="9.140625" style="5"/>
    <col min="5378" max="5378" width="24.85546875" style="5" customWidth="1"/>
    <col min="5379" max="5379" width="9.42578125" style="5" customWidth="1"/>
    <col min="5380" max="5633" width="9.140625" style="5"/>
    <col min="5634" max="5634" width="24.85546875" style="5" customWidth="1"/>
    <col min="5635" max="5635" width="9.42578125" style="5" customWidth="1"/>
    <col min="5636" max="5889" width="9.140625" style="5"/>
    <col min="5890" max="5890" width="24.85546875" style="5" customWidth="1"/>
    <col min="5891" max="5891" width="9.42578125" style="5" customWidth="1"/>
    <col min="5892" max="6145" width="9.140625" style="5"/>
    <col min="6146" max="6146" width="24.85546875" style="5" customWidth="1"/>
    <col min="6147" max="6147" width="9.42578125" style="5" customWidth="1"/>
    <col min="6148" max="6401" width="9.140625" style="5"/>
    <col min="6402" max="6402" width="24.85546875" style="5" customWidth="1"/>
    <col min="6403" max="6403" width="9.42578125" style="5" customWidth="1"/>
    <col min="6404" max="6657" width="9.140625" style="5"/>
    <col min="6658" max="6658" width="24.85546875" style="5" customWidth="1"/>
    <col min="6659" max="6659" width="9.42578125" style="5" customWidth="1"/>
    <col min="6660" max="6913" width="9.140625" style="5"/>
    <col min="6914" max="6914" width="24.85546875" style="5" customWidth="1"/>
    <col min="6915" max="6915" width="9.42578125" style="5" customWidth="1"/>
    <col min="6916" max="7169" width="9.140625" style="5"/>
    <col min="7170" max="7170" width="24.85546875" style="5" customWidth="1"/>
    <col min="7171" max="7171" width="9.42578125" style="5" customWidth="1"/>
    <col min="7172" max="7425" width="9.140625" style="5"/>
    <col min="7426" max="7426" width="24.85546875" style="5" customWidth="1"/>
    <col min="7427" max="7427" width="9.42578125" style="5" customWidth="1"/>
    <col min="7428" max="7681" width="9.140625" style="5"/>
    <col min="7682" max="7682" width="24.85546875" style="5" customWidth="1"/>
    <col min="7683" max="7683" width="9.42578125" style="5" customWidth="1"/>
    <col min="7684" max="7937" width="9.140625" style="5"/>
    <col min="7938" max="7938" width="24.85546875" style="5" customWidth="1"/>
    <col min="7939" max="7939" width="9.42578125" style="5" customWidth="1"/>
    <col min="7940" max="8193" width="9.140625" style="5"/>
    <col min="8194" max="8194" width="24.85546875" style="5" customWidth="1"/>
    <col min="8195" max="8195" width="9.42578125" style="5" customWidth="1"/>
    <col min="8196" max="8449" width="9.140625" style="5"/>
    <col min="8450" max="8450" width="24.85546875" style="5" customWidth="1"/>
    <col min="8451" max="8451" width="9.42578125" style="5" customWidth="1"/>
    <col min="8452" max="8705" width="9.140625" style="5"/>
    <col min="8706" max="8706" width="24.85546875" style="5" customWidth="1"/>
    <col min="8707" max="8707" width="9.42578125" style="5" customWidth="1"/>
    <col min="8708" max="8961" width="9.140625" style="5"/>
    <col min="8962" max="8962" width="24.85546875" style="5" customWidth="1"/>
    <col min="8963" max="8963" width="9.42578125" style="5" customWidth="1"/>
    <col min="8964" max="9217" width="9.140625" style="5"/>
    <col min="9218" max="9218" width="24.85546875" style="5" customWidth="1"/>
    <col min="9219" max="9219" width="9.42578125" style="5" customWidth="1"/>
    <col min="9220" max="9473" width="9.140625" style="5"/>
    <col min="9474" max="9474" width="24.85546875" style="5" customWidth="1"/>
    <col min="9475" max="9475" width="9.42578125" style="5" customWidth="1"/>
    <col min="9476" max="9729" width="9.140625" style="5"/>
    <col min="9730" max="9730" width="24.85546875" style="5" customWidth="1"/>
    <col min="9731" max="9731" width="9.42578125" style="5" customWidth="1"/>
    <col min="9732" max="9985" width="9.140625" style="5"/>
    <col min="9986" max="9986" width="24.85546875" style="5" customWidth="1"/>
    <col min="9987" max="9987" width="9.42578125" style="5" customWidth="1"/>
    <col min="9988" max="10241" width="9.140625" style="5"/>
    <col min="10242" max="10242" width="24.85546875" style="5" customWidth="1"/>
    <col min="10243" max="10243" width="9.42578125" style="5" customWidth="1"/>
    <col min="10244" max="10497" width="9.140625" style="5"/>
    <col min="10498" max="10498" width="24.85546875" style="5" customWidth="1"/>
    <col min="10499" max="10499" width="9.42578125" style="5" customWidth="1"/>
    <col min="10500" max="10753" width="9.140625" style="5"/>
    <col min="10754" max="10754" width="24.85546875" style="5" customWidth="1"/>
    <col min="10755" max="10755" width="9.42578125" style="5" customWidth="1"/>
    <col min="10756" max="11009" width="9.140625" style="5"/>
    <col min="11010" max="11010" width="24.85546875" style="5" customWidth="1"/>
    <col min="11011" max="11011" width="9.42578125" style="5" customWidth="1"/>
    <col min="11012" max="11265" width="9.140625" style="5"/>
    <col min="11266" max="11266" width="24.85546875" style="5" customWidth="1"/>
    <col min="11267" max="11267" width="9.42578125" style="5" customWidth="1"/>
    <col min="11268" max="11521" width="9.140625" style="5"/>
    <col min="11522" max="11522" width="24.85546875" style="5" customWidth="1"/>
    <col min="11523" max="11523" width="9.42578125" style="5" customWidth="1"/>
    <col min="11524" max="11777" width="9.140625" style="5"/>
    <col min="11778" max="11778" width="24.85546875" style="5" customWidth="1"/>
    <col min="11779" max="11779" width="9.42578125" style="5" customWidth="1"/>
    <col min="11780" max="12033" width="9.140625" style="5"/>
    <col min="12034" max="12034" width="24.85546875" style="5" customWidth="1"/>
    <col min="12035" max="12035" width="9.42578125" style="5" customWidth="1"/>
    <col min="12036" max="12289" width="9.140625" style="5"/>
    <col min="12290" max="12290" width="24.85546875" style="5" customWidth="1"/>
    <col min="12291" max="12291" width="9.42578125" style="5" customWidth="1"/>
    <col min="12292" max="12545" width="9.140625" style="5"/>
    <col min="12546" max="12546" width="24.85546875" style="5" customWidth="1"/>
    <col min="12547" max="12547" width="9.42578125" style="5" customWidth="1"/>
    <col min="12548" max="12801" width="9.140625" style="5"/>
    <col min="12802" max="12802" width="24.85546875" style="5" customWidth="1"/>
    <col min="12803" max="12803" width="9.42578125" style="5" customWidth="1"/>
    <col min="12804" max="13057" width="9.140625" style="5"/>
    <col min="13058" max="13058" width="24.85546875" style="5" customWidth="1"/>
    <col min="13059" max="13059" width="9.42578125" style="5" customWidth="1"/>
    <col min="13060" max="13313" width="9.140625" style="5"/>
    <col min="13314" max="13314" width="24.85546875" style="5" customWidth="1"/>
    <col min="13315" max="13315" width="9.42578125" style="5" customWidth="1"/>
    <col min="13316" max="13569" width="9.140625" style="5"/>
    <col min="13570" max="13570" width="24.85546875" style="5" customWidth="1"/>
    <col min="13571" max="13571" width="9.42578125" style="5" customWidth="1"/>
    <col min="13572" max="13825" width="9.140625" style="5"/>
    <col min="13826" max="13826" width="24.85546875" style="5" customWidth="1"/>
    <col min="13827" max="13827" width="9.42578125" style="5" customWidth="1"/>
    <col min="13828" max="14081" width="9.140625" style="5"/>
    <col min="14082" max="14082" width="24.85546875" style="5" customWidth="1"/>
    <col min="14083" max="14083" width="9.42578125" style="5" customWidth="1"/>
    <col min="14084" max="14337" width="9.140625" style="5"/>
    <col min="14338" max="14338" width="24.85546875" style="5" customWidth="1"/>
    <col min="14339" max="14339" width="9.42578125" style="5" customWidth="1"/>
    <col min="14340" max="14593" width="9.140625" style="5"/>
    <col min="14594" max="14594" width="24.85546875" style="5" customWidth="1"/>
    <col min="14595" max="14595" width="9.42578125" style="5" customWidth="1"/>
    <col min="14596" max="14849" width="9.140625" style="5"/>
    <col min="14850" max="14850" width="24.85546875" style="5" customWidth="1"/>
    <col min="14851" max="14851" width="9.42578125" style="5" customWidth="1"/>
    <col min="14852" max="15105" width="9.140625" style="5"/>
    <col min="15106" max="15106" width="24.85546875" style="5" customWidth="1"/>
    <col min="15107" max="15107" width="9.42578125" style="5" customWidth="1"/>
    <col min="15108" max="15361" width="9.140625" style="5"/>
    <col min="15362" max="15362" width="24.85546875" style="5" customWidth="1"/>
    <col min="15363" max="15363" width="9.42578125" style="5" customWidth="1"/>
    <col min="15364" max="15617" width="9.140625" style="5"/>
    <col min="15618" max="15618" width="24.85546875" style="5" customWidth="1"/>
    <col min="15619" max="15619" width="9.42578125" style="5" customWidth="1"/>
    <col min="15620" max="15873" width="9.140625" style="5"/>
    <col min="15874" max="15874" width="24.85546875" style="5" customWidth="1"/>
    <col min="15875" max="15875" width="9.42578125" style="5" customWidth="1"/>
    <col min="15876" max="16129" width="9.140625" style="5"/>
    <col min="16130" max="16130" width="24.85546875" style="5" customWidth="1"/>
    <col min="16131" max="16131" width="9.42578125" style="5" customWidth="1"/>
    <col min="16132" max="16384" width="9.140625" style="5"/>
  </cols>
  <sheetData>
    <row r="1" spans="2:5" ht="31.5" customHeight="1" x14ac:dyDescent="0.2"/>
    <row r="2" spans="2:5" ht="15.75" x14ac:dyDescent="0.25">
      <c r="B2" s="3" t="s">
        <v>12</v>
      </c>
    </row>
    <row r="3" spans="2:5" x14ac:dyDescent="0.2">
      <c r="B3" s="9" t="s">
        <v>16</v>
      </c>
    </row>
    <row r="5" spans="2:5" x14ac:dyDescent="0.2">
      <c r="B5" s="6" t="s">
        <v>13</v>
      </c>
      <c r="C5" s="1">
        <v>30</v>
      </c>
      <c r="D5" s="7"/>
    </row>
    <row r="6" spans="2:5" x14ac:dyDescent="0.2">
      <c r="B6" s="6" t="s">
        <v>0</v>
      </c>
      <c r="C6" s="2">
        <v>0.95</v>
      </c>
      <c r="D6" s="7"/>
    </row>
    <row r="7" spans="2:5" x14ac:dyDescent="0.2">
      <c r="B7" s="6" t="s">
        <v>1</v>
      </c>
      <c r="C7" s="2">
        <v>0.999</v>
      </c>
      <c r="D7" s="7"/>
    </row>
    <row r="9" spans="2:5" hidden="1" x14ac:dyDescent="0.2">
      <c r="B9" s="8" t="s">
        <v>4</v>
      </c>
      <c r="C9" s="4">
        <f>-NORMSINV(1-C7)</f>
        <v>3.0902323061678132</v>
      </c>
    </row>
    <row r="10" spans="2:5" hidden="1" x14ac:dyDescent="0.2">
      <c r="B10" s="8" t="s">
        <v>5</v>
      </c>
      <c r="C10" s="4">
        <f>-NORMSINV(1-C6)</f>
        <v>1.6448536269514715</v>
      </c>
    </row>
    <row r="11" spans="2:5" hidden="1" x14ac:dyDescent="0.2">
      <c r="B11" s="8" t="s">
        <v>6</v>
      </c>
      <c r="C11" s="4">
        <f>1-C10^2/(2*(C5-1))</f>
        <v>0.95335269906732045</v>
      </c>
    </row>
    <row r="12" spans="2:5" hidden="1" x14ac:dyDescent="0.2">
      <c r="B12" s="8" t="s">
        <v>7</v>
      </c>
      <c r="C12" s="4">
        <f>C9^2-C10^2/C5</f>
        <v>9.4593509242800593</v>
      </c>
    </row>
    <row r="13" spans="2:5" x14ac:dyDescent="0.2">
      <c r="B13" s="13" t="s">
        <v>14</v>
      </c>
      <c r="C13" s="14">
        <f>(C9+SQRT(C9^2-C11*C12))/C11</f>
        <v>4.0061041757106457</v>
      </c>
      <c r="D13" s="9"/>
    </row>
    <row r="14" spans="2:5" hidden="1" x14ac:dyDescent="0.2">
      <c r="B14" s="15" t="s">
        <v>8</v>
      </c>
      <c r="C14" s="16">
        <f>C5-1</f>
        <v>29</v>
      </c>
      <c r="E14" s="4">
        <f>NORMSINV(0.975)</f>
        <v>1.9599639845400536</v>
      </c>
    </row>
    <row r="15" spans="2:5" hidden="1" x14ac:dyDescent="0.2">
      <c r="B15" s="15" t="s">
        <v>9</v>
      </c>
      <c r="C15" s="14">
        <f>-NORMSINV((1-C7)/2)</f>
        <v>3.2905267314918945</v>
      </c>
    </row>
    <row r="16" spans="2:5" hidden="1" x14ac:dyDescent="0.2">
      <c r="B16" s="15" t="s">
        <v>10</v>
      </c>
      <c r="C16" s="14">
        <f>CHIINV(C6,C5-1)</f>
        <v>17.708366182824584</v>
      </c>
    </row>
    <row r="17" spans="2:8" hidden="1" x14ac:dyDescent="0.2">
      <c r="B17" s="15" t="s">
        <v>11</v>
      </c>
      <c r="C17" s="14">
        <f>IF(ISERROR(C16),C14*(1-(2/(9*C14))-NORMSINV(C6)*SQRT(2/(9*C14)))^3,C16)</f>
        <v>17.708366182824584</v>
      </c>
    </row>
    <row r="18" spans="2:8" x14ac:dyDescent="0.2">
      <c r="B18" s="13" t="s">
        <v>15</v>
      </c>
      <c r="C18" s="14">
        <f>C15*SQRT((C5-1)*(1+1/C5)/C17)</f>
        <v>4.2805088055191085</v>
      </c>
      <c r="D18" s="9"/>
    </row>
    <row r="19" spans="2:8" x14ac:dyDescent="0.2">
      <c r="B19" s="6"/>
      <c r="D19" s="9"/>
    </row>
    <row r="20" spans="2:8" x14ac:dyDescent="0.2">
      <c r="B20" s="11" t="s">
        <v>2</v>
      </c>
      <c r="C20" s="12">
        <f>C13/3</f>
        <v>1.3353680585702152</v>
      </c>
      <c r="D20" s="4"/>
    </row>
    <row r="21" spans="2:8" x14ac:dyDescent="0.2">
      <c r="B21" s="11" t="s">
        <v>3</v>
      </c>
      <c r="C21" s="12">
        <f>C18/3</f>
        <v>1.4268362685063696</v>
      </c>
      <c r="D21" s="4"/>
    </row>
    <row r="23" spans="2:8" s="4" customFormat="1" x14ac:dyDescent="0.2">
      <c r="B23" s="5"/>
      <c r="D23" s="5"/>
      <c r="F23" s="5"/>
      <c r="G23" s="5"/>
      <c r="H23" s="5"/>
    </row>
    <row r="24" spans="2:8" s="4" customFormat="1" x14ac:dyDescent="0.2">
      <c r="B24" s="10"/>
      <c r="D24" s="5"/>
      <c r="F24" s="5"/>
      <c r="G24" s="5"/>
      <c r="H24" s="5"/>
    </row>
    <row r="25" spans="2:8" s="4" customFormat="1" x14ac:dyDescent="0.2">
      <c r="B25" s="5"/>
      <c r="D25" s="5"/>
      <c r="F25" s="5"/>
      <c r="G25" s="5"/>
      <c r="H25" s="5"/>
    </row>
  </sheetData>
  <sheetProtection algorithmName="SHA-512" hashValue="15e8eVKjpc4nijJNGKXuu8ZBrky/ihnxLtieP5lvAvll4ELqbyn0rhcXxu6H6mtk4RcddMleavvkdKIuaDpBSA==" saltValue="IdAugUOVyUDFDBI/ojbRBQ==" spinCount="100000" sheet="1" selectLockedCells="1"/>
  <pageMargins left="0.75" right="0.75" top="1" bottom="1" header="0.5" footer="0.5"/>
  <pageSetup orientation="portrait" horizontalDpi="4294967293" verticalDpi="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0B71088DD37E74EB9301147A14DF999" ma:contentTypeVersion="13" ma:contentTypeDescription="Create a new document." ma:contentTypeScope="" ma:versionID="76e58698773d444a05388ec7d4a339aa">
  <xsd:schema xmlns:xsd="http://www.w3.org/2001/XMLSchema" xmlns:xs="http://www.w3.org/2001/XMLSchema" xmlns:p="http://schemas.microsoft.com/office/2006/metadata/properties" xmlns:ns3="e4060d9e-34bf-4f95-9b3f-aac0f7fe3e7d" xmlns:ns4="c8c2033a-9b38-44db-9b98-f341fa1012b8" targetNamespace="http://schemas.microsoft.com/office/2006/metadata/properties" ma:root="true" ma:fieldsID="cea10275e24983d46e3e978542d330df" ns3:_="" ns4:_="">
    <xsd:import namespace="e4060d9e-34bf-4f95-9b3f-aac0f7fe3e7d"/>
    <xsd:import namespace="c8c2033a-9b38-44db-9b98-f341fa1012b8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AutoKeyPoints" minOccurs="0"/>
                <xsd:element ref="ns4:MediaServiceKeyPoints" minOccurs="0"/>
                <xsd:element ref="ns4:MediaServiceDateTaken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060d9e-34bf-4f95-9b3f-aac0f7fe3e7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c2033a-9b38-44db-9b98-f341fa1012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C17DF14-3A8D-473D-94E4-017C419C6F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4060d9e-34bf-4f95-9b3f-aac0f7fe3e7d"/>
    <ds:schemaRef ds:uri="c8c2033a-9b38-44db-9b98-f341fa1012b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FA20721-5198-4507-8B5E-52F31B4EEBC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15EE914-4AF1-40F7-B131-8C812E6C213B}">
  <ds:schemaRefs>
    <ds:schemaRef ds:uri="c8c2033a-9b38-44db-9b98-f341fa1012b8"/>
    <ds:schemaRef ds:uri="http://schemas.openxmlformats.org/package/2006/metadata/core-properties"/>
    <ds:schemaRef ds:uri="http://purl.org/dc/terms/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schemas.microsoft.com/office/2006/metadata/properties"/>
    <ds:schemaRef ds:uri="e4060d9e-34bf-4f95-9b3f-aac0f7fe3e7d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Tolerance Interval-Capability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Harish Jose</dc:creator>
  <cp:lastModifiedBy>Jose, Harish</cp:lastModifiedBy>
  <dcterms:created xsi:type="dcterms:W3CDTF">2020-03-23T21:29:46Z</dcterms:created>
  <dcterms:modified xsi:type="dcterms:W3CDTF">2024-04-21T21:01:03Z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0x010100B0B71088DD37E74EB9301147A14DF999</vt:lpwstr>
  </property>
</Properties>
</file>